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5" windowWidth="27795" windowHeight="11760"/>
  </bookViews>
  <sheets>
    <sheet name="доходы" sheetId="1" r:id="rId1"/>
  </sheets>
  <definedNames>
    <definedName name="_xlnm.Print_Titles" localSheetId="0">доходы!$4:$5</definedName>
    <definedName name="_xlnm.Print_Area" localSheetId="0">доходы!$A$2:$G$33</definedName>
  </definedNames>
  <calcPr calcId="144525"/>
</workbook>
</file>

<file path=xl/calcChain.xml><?xml version="1.0" encoding="utf-8"?>
<calcChain xmlns="http://schemas.openxmlformats.org/spreadsheetml/2006/main">
  <c r="G33" i="1" l="1"/>
  <c r="G32" i="1"/>
  <c r="G31" i="1"/>
  <c r="G30" i="1"/>
  <c r="G29" i="1"/>
  <c r="G28" i="1"/>
  <c r="G27" i="1"/>
  <c r="G26" i="1"/>
  <c r="G25" i="1"/>
  <c r="G24" i="1"/>
  <c r="G23" i="1"/>
  <c r="G22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F33" i="1"/>
  <c r="F32" i="1"/>
  <c r="F31" i="1"/>
  <c r="F30" i="1"/>
  <c r="F29" i="1"/>
  <c r="F28" i="1"/>
  <c r="F27" i="1"/>
  <c r="F26" i="1"/>
  <c r="F24" i="1"/>
  <c r="F23" i="1"/>
  <c r="F22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C8" i="1"/>
  <c r="E16" i="1"/>
  <c r="D16" i="1"/>
  <c r="C16" i="1"/>
  <c r="E13" i="1"/>
  <c r="E12" i="1" s="1"/>
  <c r="D13" i="1"/>
  <c r="D12" i="1" s="1"/>
  <c r="C13" i="1"/>
  <c r="C12" i="1" s="1"/>
  <c r="E9" i="1"/>
  <c r="D9" i="1"/>
  <c r="C9" i="1"/>
  <c r="E8" i="1" l="1"/>
  <c r="E7" i="1" s="1"/>
  <c r="E6" i="1" s="1"/>
  <c r="D8" i="1"/>
  <c r="D7" i="1" s="1"/>
  <c r="D6" i="1" s="1"/>
  <c r="C7" i="1"/>
  <c r="C6" i="1" s="1"/>
  <c r="E29" i="1"/>
  <c r="C29" i="1"/>
  <c r="F6" i="1" l="1"/>
  <c r="G6" i="1"/>
</calcChain>
</file>

<file path=xl/sharedStrings.xml><?xml version="1.0" encoding="utf-8"?>
<sst xmlns="http://schemas.openxmlformats.org/spreadsheetml/2006/main" count="61" uniqueCount="61">
  <si>
    <t/>
  </si>
  <si>
    <t>тыс. рублей</t>
  </si>
  <si>
    <t>Доходы - всего</t>
  </si>
  <si>
    <t>НАЛОГОВЫЕ И НЕНАЛОГОВЫЕ ДОХОДЫ</t>
  </si>
  <si>
    <t>НАЛОГОВЫЕ  ДОХОДЫ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</si>
  <si>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</si>
  <si>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</si>
  <si>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</si>
  <si>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</si>
  <si>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</si>
  <si>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</si>
  <si>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</si>
  <si>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</si>
  <si>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</si>
  <si>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% исполнения</t>
  </si>
  <si>
    <t>КБК</t>
  </si>
  <si>
    <t>Наименование доходов</t>
  </si>
  <si>
    <t>2018 год</t>
  </si>
  <si>
    <t>1 00 00000 00 0000 000</t>
  </si>
  <si>
    <t>НАЛОГИ НА ПРИБЫЛЬ, ДОХОДЫ</t>
  </si>
  <si>
    <t>1 01 00000 00 0000 000</t>
  </si>
  <si>
    <t>1 01 01000 00 0000 110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</si>
  <si>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</si>
  <si>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</si>
  <si>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</si>
  <si>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</si>
  <si>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1 01 02000 01 0000 110</t>
  </si>
  <si>
    <t xml:space="preserve">     Акцизы на алкогольную продукцию</t>
  </si>
  <si>
    <t xml:space="preserve">     Акцизы на нефтепродукты</t>
  </si>
  <si>
    <t>НАЛОГИ НА СОВОКУПНЫЙ ДОХОД</t>
  </si>
  <si>
    <t>1 05 00000 00 0000 000</t>
  </si>
  <si>
    <t>Налог взимаемый в связи с применением упрощенной системы налогообложения</t>
  </si>
  <si>
    <t>1 05 010000 00 0000 110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</si>
  <si>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</si>
  <si>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</si>
  <si>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</si>
  <si>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</si>
  <si>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</si>
  <si>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</si>
  <si>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Торговый сбор</t>
  </si>
  <si>
    <t>1 05 05000 00 0000 110</t>
  </si>
  <si>
    <t>НАЛОГИ НА ИМУЩЕСТВО</t>
  </si>
  <si>
    <t>1 06 00000 00 0000 000</t>
  </si>
  <si>
    <t>1 06 02000 02 0000 110</t>
  </si>
  <si>
    <t>1 06 04000 02 0000 110</t>
  </si>
  <si>
    <t>1 06 05000 02 0000 110</t>
  </si>
  <si>
    <t>ПРОЧИЕ НАЛОГОВЫЕ ДОХОДЫ</t>
  </si>
  <si>
    <t>2 00 00000 00 0000 000</t>
  </si>
  <si>
    <t>2 02 00000 00 0000 000</t>
  </si>
  <si>
    <t>Дотации бюджетам бюджетной системы Российской Федерации</t>
  </si>
  <si>
    <t>2 02 10000 00 0000 151</t>
  </si>
  <si>
    <t>2 02 20000 00 0000 151</t>
  </si>
  <si>
    <t xml:space="preserve">Субвенции бюджетам бюджетной системы Российской Федерации </t>
  </si>
  <si>
    <t>2 02 30000 00 0000 151</t>
  </si>
  <si>
    <t>2 02 40000 00 0000 151</t>
  </si>
  <si>
    <t>Сведения об исполнении консолидированного бюджета Калужской области за I квартал 2018 года по доходам в сравнении с соответствующим периодом 2017 года</t>
  </si>
  <si>
    <t>Исполнено за I квартал 2017 года</t>
  </si>
  <si>
    <t>Исполнено за I квартал 2018 года</t>
  </si>
  <si>
    <t>Темп роста к соответствующему периоду 2017 года, %</t>
  </si>
  <si>
    <t>Налог на игорный бизнес</t>
  </si>
  <si>
    <t>Уточненный годовой 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</si>
</sst>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color rgb="FF000000"/>
      <name val="Times New Roman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24"/>
      <name val="Times New Roman Cyr"/>
      <family val="1"/>
      <charset val="204"/>
    </font>
    <font>
      <b/>
      <sz val="10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>
      <alignment vertical="top" wrapText="1"/>
    </xf>
    <xf numFmtId="0" fontId="3" fillId="4" borderId="0"/>
    <xf numFmtId="165" fontId="7" fillId="0" borderId="11">
      <alignment wrapText="1"/>
    </xf>
    <xf numFmtId="165" fontId="8" fillId="0" borderId="12" applyBorder="0">
      <alignment wrapText="1"/>
    </xf>
    <xf numFmtId="165" fontId="9" fillId="0" borderId="12" applyBorder="0">
      <alignment wrapText="1"/>
    </xf>
    <xf numFmtId="0" fontId="10" fillId="4" borderId="0"/>
    <xf numFmtId="0" fontId="11" fillId="0" borderId="0"/>
    <xf numFmtId="0" fontId="10" fillId="0" borderId="0"/>
    <xf numFmtId="0" fontId="12" fillId="2" borderId="1" applyNumberFormat="0" applyFont="0" applyAlignment="0" applyProtection="0"/>
    <xf numFmtId="1" fontId="13" fillId="0" borderId="0"/>
  </cellStyleXfs>
  <cellXfs count="74">
    <xf numFmtId="0" fontId="0" fillId="0" borderId="0" xfId="0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 horizontal="right" wrapText="1"/>
    </xf>
    <xf numFmtId="0" fontId="5" fillId="3" borderId="7" xfId="0" applyFont="1" applyFill="1" applyBorder="1" applyAlignment="1">
      <alignment wrapText="1"/>
    </xf>
    <xf numFmtId="49" fontId="5" fillId="3" borderId="8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vertical="top" wrapText="1"/>
    </xf>
    <xf numFmtId="0" fontId="4" fillId="3" borderId="9" xfId="0" applyFont="1" applyFill="1" applyBorder="1" applyAlignment="1">
      <alignment wrapText="1"/>
    </xf>
    <xf numFmtId="0" fontId="4" fillId="3" borderId="10" xfId="0" applyFont="1" applyFill="1" applyBorder="1" applyAlignment="1">
      <alignment horizontal="center" wrapText="1"/>
    </xf>
    <xf numFmtId="4" fontId="0" fillId="3" borderId="0" xfId="0" applyNumberFormat="1" applyFont="1" applyFill="1" applyAlignment="1">
      <alignment vertical="top" wrapText="1"/>
    </xf>
    <xf numFmtId="0" fontId="5" fillId="0" borderId="7" xfId="0" applyFont="1" applyFill="1" applyBorder="1" applyAlignment="1">
      <alignment wrapText="1"/>
    </xf>
    <xf numFmtId="49" fontId="5" fillId="0" borderId="8" xfId="0" applyNumberFormat="1" applyFont="1" applyFill="1" applyBorder="1" applyAlignment="1">
      <alignment horizontal="center" wrapText="1"/>
    </xf>
    <xf numFmtId="0" fontId="1" fillId="3" borderId="15" xfId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164" fontId="5" fillId="3" borderId="18" xfId="0" applyNumberFormat="1" applyFont="1" applyFill="1" applyBorder="1" applyAlignment="1">
      <alignment horizontal="right" wrapText="1"/>
    </xf>
    <xf numFmtId="164" fontId="4" fillId="3" borderId="22" xfId="0" applyNumberFormat="1" applyFont="1" applyFill="1" applyBorder="1" applyAlignment="1">
      <alignment horizontal="right" wrapText="1"/>
    </xf>
    <xf numFmtId="164" fontId="5" fillId="3" borderId="2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wrapText="1"/>
    </xf>
    <xf numFmtId="0" fontId="14" fillId="3" borderId="0" xfId="0" applyFont="1" applyFill="1" applyAlignment="1">
      <alignment vertical="top" wrapText="1"/>
    </xf>
    <xf numFmtId="0" fontId="15" fillId="3" borderId="7" xfId="0" applyFont="1" applyFill="1" applyBorder="1" applyAlignment="1">
      <alignment wrapText="1"/>
    </xf>
    <xf numFmtId="0" fontId="15" fillId="3" borderId="10" xfId="0" applyFont="1" applyFill="1" applyBorder="1" applyAlignment="1">
      <alignment horizontal="center" wrapText="1"/>
    </xf>
    <xf numFmtId="0" fontId="16" fillId="3" borderId="0" xfId="0" applyFont="1" applyFill="1" applyAlignment="1">
      <alignment vertical="top" wrapText="1"/>
    </xf>
    <xf numFmtId="0" fontId="17" fillId="3" borderId="0" xfId="0" applyFont="1" applyFill="1" applyAlignment="1">
      <alignment vertical="top" wrapText="1"/>
    </xf>
    <xf numFmtId="0" fontId="4" fillId="3" borderId="8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wrapText="1"/>
    </xf>
    <xf numFmtId="49" fontId="4" fillId="3" borderId="17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64" fontId="4" fillId="3" borderId="18" xfId="0" applyNumberFormat="1" applyFont="1" applyFill="1" applyBorder="1" applyAlignment="1">
      <alignment horizontal="right" wrapText="1"/>
    </xf>
    <xf numFmtId="0" fontId="5" fillId="0" borderId="27" xfId="0" applyFont="1" applyFill="1" applyBorder="1" applyAlignment="1">
      <alignment wrapText="1"/>
    </xf>
    <xf numFmtId="49" fontId="5" fillId="0" borderId="28" xfId="0" applyNumberFormat="1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right" vertical="center" wrapText="1"/>
    </xf>
    <xf numFmtId="164" fontId="4" fillId="3" borderId="14" xfId="0" applyNumberFormat="1" applyFont="1" applyFill="1" applyBorder="1" applyAlignment="1">
      <alignment horizontal="right" vertical="center" wrapText="1"/>
    </xf>
    <xf numFmtId="164" fontId="4" fillId="3" borderId="10" xfId="0" applyNumberFormat="1" applyFont="1" applyFill="1" applyBorder="1" applyAlignment="1">
      <alignment horizontal="right" wrapText="1"/>
    </xf>
    <xf numFmtId="164" fontId="4" fillId="3" borderId="8" xfId="0" applyNumberFormat="1" applyFont="1" applyFill="1" applyBorder="1" applyAlignment="1">
      <alignment horizontal="right" wrapText="1"/>
    </xf>
    <xf numFmtId="164" fontId="5" fillId="3" borderId="8" xfId="0" applyNumberFormat="1" applyFont="1" applyFill="1" applyBorder="1" applyAlignment="1">
      <alignment horizontal="right" wrapText="1"/>
    </xf>
    <xf numFmtId="164" fontId="15" fillId="3" borderId="8" xfId="0" applyNumberFormat="1" applyFont="1" applyFill="1" applyBorder="1" applyAlignment="1">
      <alignment horizontal="right" wrapText="1"/>
    </xf>
    <xf numFmtId="164" fontId="4" fillId="3" borderId="17" xfId="0" applyNumberFormat="1" applyFont="1" applyFill="1" applyBorder="1" applyAlignment="1">
      <alignment horizontal="right" wrapText="1"/>
    </xf>
    <xf numFmtId="164" fontId="4" fillId="0" borderId="24" xfId="0" applyNumberFormat="1" applyFont="1" applyFill="1" applyBorder="1" applyAlignment="1">
      <alignment horizontal="right" wrapText="1"/>
    </xf>
    <xf numFmtId="164" fontId="4" fillId="0" borderId="22" xfId="0" applyNumberFormat="1" applyFont="1" applyFill="1" applyBorder="1" applyAlignment="1">
      <alignment horizontal="right" wrapText="1"/>
    </xf>
    <xf numFmtId="164" fontId="4" fillId="0" borderId="25" xfId="0" applyNumberFormat="1" applyFont="1" applyFill="1" applyBorder="1" applyAlignment="1">
      <alignment horizontal="right" wrapText="1"/>
    </xf>
    <xf numFmtId="164" fontId="5" fillId="0" borderId="25" xfId="0" applyNumberFormat="1" applyFont="1" applyFill="1" applyBorder="1" applyAlignment="1">
      <alignment horizontal="right" wrapText="1"/>
    </xf>
    <xf numFmtId="164" fontId="5" fillId="0" borderId="18" xfId="0" applyNumberFormat="1" applyFont="1" applyFill="1" applyBorder="1" applyAlignment="1">
      <alignment horizontal="right" wrapText="1"/>
    </xf>
    <xf numFmtId="164" fontId="5" fillId="0" borderId="29" xfId="0" applyNumberFormat="1" applyFont="1" applyFill="1" applyBorder="1" applyAlignment="1">
      <alignment horizontal="right" wrapText="1"/>
    </xf>
    <xf numFmtId="164" fontId="5" fillId="0" borderId="23" xfId="0" applyNumberFormat="1" applyFont="1" applyFill="1" applyBorder="1" applyAlignment="1">
      <alignment horizontal="right" wrapText="1"/>
    </xf>
    <xf numFmtId="164" fontId="4" fillId="3" borderId="6" xfId="0" applyNumberFormat="1" applyFont="1" applyFill="1" applyBorder="1" applyAlignment="1">
      <alignment horizontal="right" wrapText="1"/>
    </xf>
    <xf numFmtId="164" fontId="5" fillId="0" borderId="8" xfId="0" applyNumberFormat="1" applyFont="1" applyFill="1" applyBorder="1" applyAlignment="1">
      <alignment horizontal="right" wrapText="1"/>
    </xf>
    <xf numFmtId="164" fontId="15" fillId="0" borderId="8" xfId="0" applyNumberFormat="1" applyFont="1" applyFill="1" applyBorder="1" applyAlignment="1">
      <alignment horizontal="right" wrapText="1"/>
    </xf>
    <xf numFmtId="164" fontId="4" fillId="0" borderId="8" xfId="0" applyNumberFormat="1" applyFont="1" applyFill="1" applyBorder="1" applyAlignment="1">
      <alignment horizontal="right" wrapText="1"/>
    </xf>
    <xf numFmtId="164" fontId="4" fillId="0" borderId="28" xfId="0" applyNumberFormat="1" applyFont="1" applyFill="1" applyBorder="1" applyAlignment="1">
      <alignment horizontal="right" wrapText="1"/>
    </xf>
    <xf numFmtId="164" fontId="4" fillId="3" borderId="24" xfId="0" applyNumberFormat="1" applyFont="1" applyFill="1" applyBorder="1" applyAlignment="1">
      <alignment horizontal="right" wrapText="1"/>
    </xf>
    <xf numFmtId="164" fontId="5" fillId="3" borderId="25" xfId="0" applyNumberFormat="1" applyFont="1" applyFill="1" applyBorder="1" applyAlignment="1">
      <alignment horizontal="right" wrapText="1"/>
    </xf>
    <xf numFmtId="164" fontId="5" fillId="3" borderId="29" xfId="0" applyNumberFormat="1" applyFont="1" applyFill="1" applyBorder="1" applyAlignment="1">
      <alignment horizontal="right" wrapText="1"/>
    </xf>
    <xf numFmtId="164" fontId="4" fillId="3" borderId="30" xfId="0" applyNumberFormat="1" applyFont="1" applyFill="1" applyBorder="1" applyAlignment="1">
      <alignment horizontal="right" wrapText="1"/>
    </xf>
    <xf numFmtId="164" fontId="4" fillId="3" borderId="23" xfId="0" applyNumberFormat="1" applyFont="1" applyFill="1" applyBorder="1" applyAlignment="1">
      <alignment horizontal="right" wrapText="1"/>
    </xf>
    <xf numFmtId="164" fontId="4" fillId="3" borderId="25" xfId="0" applyNumberFormat="1" applyFont="1" applyFill="1" applyBorder="1" applyAlignment="1">
      <alignment horizontal="right" wrapText="1"/>
    </xf>
    <xf numFmtId="164" fontId="4" fillId="3" borderId="29" xfId="0" applyNumberFormat="1" applyFont="1" applyFill="1" applyBorder="1" applyAlignment="1">
      <alignment horizontal="right" wrapText="1"/>
    </xf>
    <xf numFmtId="164" fontId="4" fillId="3" borderId="2" xfId="0" applyNumberFormat="1" applyFont="1" applyFill="1" applyBorder="1" applyAlignment="1">
      <alignment horizontal="right" wrapText="1"/>
    </xf>
  </cellXfs>
  <cellStyles count="10">
    <cellStyle name="ЗГ1" xfId="2"/>
    <cellStyle name="ЗГ2" xfId="3"/>
    <cellStyle name="ЗГ3" xfId="4"/>
    <cellStyle name="Обычный" xfId="0" builtinId="0"/>
    <cellStyle name="Обычный 14" xfId="5"/>
    <cellStyle name="Обычный 2" xfId="6"/>
    <cellStyle name="Обычный 3" xfId="1"/>
    <cellStyle name="Обычный 4" xfId="7"/>
    <cellStyle name="Примечание 2" xfId="8"/>
    <cellStyle name="ТЕКСТ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view="pageBreakPreview" zoomScaleNormal="115" zoomScaleSheetLayoutView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D19" sqref="D19"/>
    </sheetView>
  </sheetViews>
  <sheetFormatPr defaultColWidth="8.83203125" defaultRowHeight="12.75" x14ac:dyDescent="0.2"/>
  <cols>
    <col min="1" max="1" width="90.33203125" style="1" customWidth="1"/>
    <col min="2" max="2" width="29.33203125" style="1" customWidth="1"/>
    <col min="3" max="3" width="16.6640625" style="1" customWidth="1"/>
    <col min="4" max="4" width="16.33203125" style="1" customWidth="1"/>
    <col min="5" max="5" width="17.1640625" style="1" customWidth="1"/>
    <col min="6" max="6" width="12.83203125" style="1" customWidth="1"/>
    <col min="7" max="7" width="16.33203125" style="1" customWidth="1"/>
    <col min="8" max="8" width="8.83203125" style="1"/>
    <col min="9" max="10" width="11.6640625" style="1" bestFit="1" customWidth="1"/>
    <col min="11" max="11" width="8.83203125" style="1"/>
    <col min="12" max="12" width="12.6640625" style="1" bestFit="1" customWidth="1"/>
    <col min="13" max="16384" width="8.83203125" style="1"/>
  </cols>
  <sheetData>
    <row r="1" spans="1:7" ht="2.25" customHeight="1" x14ac:dyDescent="0.2"/>
    <row r="2" spans="1:7" ht="38.25" customHeight="1" x14ac:dyDescent="0.2">
      <c r="A2" s="40" t="s">
        <v>55</v>
      </c>
      <c r="B2" s="40"/>
      <c r="C2" s="40"/>
      <c r="D2" s="40"/>
      <c r="E2" s="40"/>
      <c r="F2" s="40"/>
      <c r="G2" s="40"/>
    </row>
    <row r="3" spans="1:7" ht="13.5" customHeight="1" thickBot="1" x14ac:dyDescent="0.25">
      <c r="A3" s="1" t="s">
        <v>0</v>
      </c>
      <c r="F3" s="2"/>
      <c r="G3" s="2" t="s">
        <v>1</v>
      </c>
    </row>
    <row r="4" spans="1:7" ht="18.75" customHeight="1" thickBot="1" x14ac:dyDescent="0.25">
      <c r="A4" s="38" t="s">
        <v>16</v>
      </c>
      <c r="B4" s="42" t="s">
        <v>15</v>
      </c>
      <c r="C4" s="38" t="s">
        <v>56</v>
      </c>
      <c r="D4" s="44" t="s">
        <v>17</v>
      </c>
      <c r="E4" s="45"/>
      <c r="F4" s="46"/>
      <c r="G4" s="38" t="s">
        <v>58</v>
      </c>
    </row>
    <row r="5" spans="1:7" ht="52.5" customHeight="1" thickBot="1" x14ac:dyDescent="0.25">
      <c r="A5" s="41"/>
      <c r="B5" s="43"/>
      <c r="C5" s="39"/>
      <c r="D5" s="20" t="s">
        <v>60</v>
      </c>
      <c r="E5" s="37" t="s">
        <v>57</v>
      </c>
      <c r="F5" s="20" t="s">
        <v>14</v>
      </c>
      <c r="G5" s="39"/>
    </row>
    <row r="6" spans="1:7" ht="18.75" customHeight="1" thickBot="1" x14ac:dyDescent="0.35">
      <c r="A6" s="13" t="s">
        <v>2</v>
      </c>
      <c r="B6" s="14"/>
      <c r="C6" s="47">
        <f>C7+C28</f>
        <v>13301343</v>
      </c>
      <c r="D6" s="47">
        <f t="shared" ref="D6:E6" si="0">D7+D28</f>
        <v>66872765.799999997</v>
      </c>
      <c r="E6" s="48">
        <f t="shared" si="0"/>
        <v>14153318.5</v>
      </c>
      <c r="F6" s="69">
        <f>E6/D6*100</f>
        <v>21.164547825536477</v>
      </c>
      <c r="G6" s="73">
        <f>E6/C6*100</f>
        <v>106.40518404795667</v>
      </c>
    </row>
    <row r="7" spans="1:7" ht="20.45" customHeight="1" x14ac:dyDescent="0.25">
      <c r="A7" s="8" t="s">
        <v>3</v>
      </c>
      <c r="B7" s="9" t="s">
        <v>18</v>
      </c>
      <c r="C7" s="49">
        <f>C8+C27</f>
        <v>11878072.6</v>
      </c>
      <c r="D7" s="49">
        <f t="shared" ref="D7:E7" si="1">D8+D27</f>
        <v>57143977.100000001</v>
      </c>
      <c r="E7" s="61">
        <f t="shared" si="1"/>
        <v>13267711.9</v>
      </c>
      <c r="F7" s="66">
        <f t="shared" ref="F7:F33" si="2">E7/D7*100</f>
        <v>23.218040768814461</v>
      </c>
      <c r="G7" s="18">
        <f t="shared" ref="G7:G33" si="3">E7/C7*100</f>
        <v>111.69919857199729</v>
      </c>
    </row>
    <row r="8" spans="1:7" s="5" customFormat="1" ht="15.75" x14ac:dyDescent="0.25">
      <c r="A8" s="3" t="s">
        <v>4</v>
      </c>
      <c r="B8" s="4"/>
      <c r="C8" s="50">
        <f>C9+C12+C16+C22+C26</f>
        <v>11179513.4</v>
      </c>
      <c r="D8" s="50">
        <f t="shared" ref="D8:E8" si="4">D9+D12+D16+D22+D26</f>
        <v>54264504.700000003</v>
      </c>
      <c r="E8" s="50">
        <f t="shared" si="4"/>
        <v>12624555.4</v>
      </c>
      <c r="F8" s="71">
        <f t="shared" si="2"/>
        <v>23.264849591449416</v>
      </c>
      <c r="G8" s="34">
        <f t="shared" si="3"/>
        <v>112.9258040873228</v>
      </c>
    </row>
    <row r="9" spans="1:7" s="5" customFormat="1" ht="17.25" customHeight="1" x14ac:dyDescent="0.25">
      <c r="A9" s="21" t="s">
        <v>19</v>
      </c>
      <c r="B9" s="9" t="s">
        <v>20</v>
      </c>
      <c r="C9" s="50">
        <f>SUM(C10:C11)</f>
        <v>7466653.8000000007</v>
      </c>
      <c r="D9" s="50">
        <f t="shared" ref="D9:E9" si="5">SUM(D10:D11)</f>
        <v>34516808.5</v>
      </c>
      <c r="E9" s="50">
        <f t="shared" si="5"/>
        <v>8828611.3000000007</v>
      </c>
      <c r="F9" s="71">
        <f t="shared" si="2"/>
        <v>25.577716143715897</v>
      </c>
      <c r="G9" s="34">
        <f t="shared" si="3"/>
        <v>118.24053366449105</v>
      </c>
    </row>
    <row r="10" spans="1:7" ht="15.75" x14ac:dyDescent="0.25">
      <c r="A10" s="3" t="s">
        <v>5</v>
      </c>
      <c r="B10" s="22" t="s">
        <v>21</v>
      </c>
      <c r="C10" s="51">
        <v>3520279.1</v>
      </c>
      <c r="D10" s="51">
        <v>14261579.6</v>
      </c>
      <c r="E10" s="62">
        <v>4494692.4000000004</v>
      </c>
      <c r="F10" s="67">
        <f t="shared" si="2"/>
        <v>31.516090966529404</v>
      </c>
      <c r="G10" s="17">
        <f t="shared" si="3"/>
        <v>127.68000128171657</v>
      </c>
    </row>
    <row r="11" spans="1:7" ht="15.75" x14ac:dyDescent="0.25">
      <c r="A11" s="3" t="s">
        <v>6</v>
      </c>
      <c r="B11" s="22" t="s">
        <v>26</v>
      </c>
      <c r="C11" s="51">
        <v>3946374.7</v>
      </c>
      <c r="D11" s="51">
        <v>20255228.899999999</v>
      </c>
      <c r="E11" s="62">
        <v>4333918.9000000004</v>
      </c>
      <c r="F11" s="67">
        <f t="shared" si="2"/>
        <v>21.39654368457915</v>
      </c>
      <c r="G11" s="17">
        <f t="shared" si="3"/>
        <v>109.82025857808179</v>
      </c>
    </row>
    <row r="12" spans="1:7" s="23" customFormat="1" ht="32.25" customHeight="1" x14ac:dyDescent="0.25">
      <c r="A12" s="21" t="s">
        <v>22</v>
      </c>
      <c r="B12" s="9" t="s">
        <v>23</v>
      </c>
      <c r="C12" s="50">
        <f>C13</f>
        <v>1898393</v>
      </c>
      <c r="D12" s="50">
        <f t="shared" ref="D12:E12" si="6">D13</f>
        <v>9623245.0999999996</v>
      </c>
      <c r="E12" s="50">
        <f t="shared" si="6"/>
        <v>2069087.6</v>
      </c>
      <c r="F12" s="71">
        <f t="shared" si="2"/>
        <v>21.50093423267376</v>
      </c>
      <c r="G12" s="34">
        <f t="shared" si="3"/>
        <v>108.99153125828003</v>
      </c>
    </row>
    <row r="13" spans="1:7" ht="31.5" x14ac:dyDescent="0.25">
      <c r="A13" s="3" t="s">
        <v>24</v>
      </c>
      <c r="B13" s="22" t="s">
        <v>25</v>
      </c>
      <c r="C13" s="51">
        <f>SUM(C14:C15)</f>
        <v>1898393</v>
      </c>
      <c r="D13" s="51">
        <f t="shared" ref="D13:E13" si="7">SUM(D14:D15)</f>
        <v>9623245.0999999996</v>
      </c>
      <c r="E13" s="51">
        <f t="shared" si="7"/>
        <v>2069087.6</v>
      </c>
      <c r="F13" s="67">
        <f t="shared" si="2"/>
        <v>21.50093423267376</v>
      </c>
      <c r="G13" s="17">
        <f t="shared" si="3"/>
        <v>108.99153125828003</v>
      </c>
    </row>
    <row r="14" spans="1:7" s="26" customFormat="1" ht="15.75" x14ac:dyDescent="0.25">
      <c r="A14" s="24" t="s">
        <v>27</v>
      </c>
      <c r="B14" s="25"/>
      <c r="C14" s="52">
        <v>661929</v>
      </c>
      <c r="D14" s="52">
        <v>2878107.1</v>
      </c>
      <c r="E14" s="63">
        <v>677722.9</v>
      </c>
      <c r="F14" s="67">
        <f t="shared" si="2"/>
        <v>23.547521911189477</v>
      </c>
      <c r="G14" s="17">
        <f t="shared" si="3"/>
        <v>102.38604140323207</v>
      </c>
    </row>
    <row r="15" spans="1:7" s="26" customFormat="1" ht="15.75" x14ac:dyDescent="0.25">
      <c r="A15" s="24" t="s">
        <v>28</v>
      </c>
      <c r="B15" s="25"/>
      <c r="C15" s="52">
        <v>1236464</v>
      </c>
      <c r="D15" s="52">
        <v>6745138</v>
      </c>
      <c r="E15" s="63">
        <v>1391364.7</v>
      </c>
      <c r="F15" s="67">
        <f t="shared" si="2"/>
        <v>20.627668403522655</v>
      </c>
      <c r="G15" s="17">
        <f t="shared" si="3"/>
        <v>112.52771613245514</v>
      </c>
    </row>
    <row r="16" spans="1:7" s="27" customFormat="1" ht="15.75" x14ac:dyDescent="0.25">
      <c r="A16" s="21" t="s">
        <v>29</v>
      </c>
      <c r="B16" s="9" t="s">
        <v>30</v>
      </c>
      <c r="C16" s="50">
        <f>SUM(C17:C21)</f>
        <v>621895.9</v>
      </c>
      <c r="D16" s="50">
        <f t="shared" ref="D16:E16" si="8">SUM(D17:D21)</f>
        <v>2919206.1</v>
      </c>
      <c r="E16" s="50">
        <f t="shared" si="8"/>
        <v>623773.5</v>
      </c>
      <c r="F16" s="71">
        <f t="shared" si="2"/>
        <v>21.367915749422419</v>
      </c>
      <c r="G16" s="34">
        <f t="shared" si="3"/>
        <v>100.30191548135305</v>
      </c>
    </row>
    <row r="17" spans="1:12" s="26" customFormat="1" ht="31.5" x14ac:dyDescent="0.25">
      <c r="A17" s="3" t="s">
        <v>31</v>
      </c>
      <c r="B17" s="22" t="s">
        <v>32</v>
      </c>
      <c r="C17" s="51">
        <v>446131</v>
      </c>
      <c r="D17" s="51">
        <v>2212037.6</v>
      </c>
      <c r="E17" s="62">
        <v>457041.2</v>
      </c>
      <c r="F17" s="67">
        <f t="shared" si="2"/>
        <v>20.661547525231942</v>
      </c>
      <c r="G17" s="17">
        <f t="shared" si="3"/>
        <v>102.44551488240002</v>
      </c>
    </row>
    <row r="18" spans="1:12" s="26" customFormat="1" ht="17.25" customHeight="1" x14ac:dyDescent="0.25">
      <c r="A18" s="3" t="s">
        <v>33</v>
      </c>
      <c r="B18" s="22" t="s">
        <v>34</v>
      </c>
      <c r="C18" s="51">
        <v>161615.5</v>
      </c>
      <c r="D18" s="51">
        <v>661948.80000000005</v>
      </c>
      <c r="E18" s="62">
        <v>149411.70000000001</v>
      </c>
      <c r="F18" s="67">
        <f t="shared" si="2"/>
        <v>22.57148891273766</v>
      </c>
      <c r="G18" s="17">
        <f t="shared" si="3"/>
        <v>92.448867837552712</v>
      </c>
    </row>
    <row r="19" spans="1:12" s="26" customFormat="1" ht="15.75" x14ac:dyDescent="0.25">
      <c r="A19" s="3" t="s">
        <v>35</v>
      </c>
      <c r="B19" s="22" t="s">
        <v>36</v>
      </c>
      <c r="C19" s="51">
        <v>4798.1000000000004</v>
      </c>
      <c r="D19" s="51">
        <v>15176.8</v>
      </c>
      <c r="E19" s="62">
        <v>4182.3999999999996</v>
      </c>
      <c r="F19" s="67">
        <f t="shared" si="2"/>
        <v>27.557851457487743</v>
      </c>
      <c r="G19" s="17">
        <f t="shared" si="3"/>
        <v>87.16783726891893</v>
      </c>
    </row>
    <row r="20" spans="1:12" s="26" customFormat="1" ht="31.5" x14ac:dyDescent="0.25">
      <c r="A20" s="3" t="s">
        <v>37</v>
      </c>
      <c r="B20" s="22" t="s">
        <v>38</v>
      </c>
      <c r="C20" s="51">
        <v>9351.2999999999993</v>
      </c>
      <c r="D20" s="51">
        <v>30042.9</v>
      </c>
      <c r="E20" s="62">
        <v>13138.2</v>
      </c>
      <c r="F20" s="67">
        <f t="shared" si="2"/>
        <v>43.731464006470752</v>
      </c>
      <c r="G20" s="17">
        <f t="shared" si="3"/>
        <v>140.49597382182156</v>
      </c>
    </row>
    <row r="21" spans="1:12" s="26" customFormat="1" ht="15.75" x14ac:dyDescent="0.25">
      <c r="A21" s="3" t="s">
        <v>39</v>
      </c>
      <c r="B21" s="22" t="s">
        <v>40</v>
      </c>
      <c r="C21" s="51">
        <v>0</v>
      </c>
      <c r="D21" s="51">
        <v>0</v>
      </c>
      <c r="E21" s="62">
        <v>0</v>
      </c>
      <c r="F21" s="67">
        <v>0</v>
      </c>
      <c r="G21" s="17">
        <v>0</v>
      </c>
    </row>
    <row r="22" spans="1:12" s="27" customFormat="1" ht="15.75" x14ac:dyDescent="0.25">
      <c r="A22" s="21" t="s">
        <v>41</v>
      </c>
      <c r="B22" s="9" t="s">
        <v>42</v>
      </c>
      <c r="C22" s="50">
        <v>1102543.2</v>
      </c>
      <c r="D22" s="50">
        <v>6751228.2000000002</v>
      </c>
      <c r="E22" s="50">
        <v>999442.3</v>
      </c>
      <c r="F22" s="71">
        <f t="shared" si="2"/>
        <v>14.803858948213305</v>
      </c>
      <c r="G22" s="34">
        <f t="shared" si="3"/>
        <v>90.648810858386327</v>
      </c>
    </row>
    <row r="23" spans="1:12" ht="15.75" x14ac:dyDescent="0.25">
      <c r="A23" s="3" t="s">
        <v>7</v>
      </c>
      <c r="B23" s="6" t="s">
        <v>43</v>
      </c>
      <c r="C23" s="51">
        <v>671489.1</v>
      </c>
      <c r="D23" s="51">
        <v>4333978.3</v>
      </c>
      <c r="E23" s="62">
        <v>588152.19999999995</v>
      </c>
      <c r="F23" s="67">
        <f t="shared" si="2"/>
        <v>13.570723231355359</v>
      </c>
      <c r="G23" s="17">
        <f t="shared" si="3"/>
        <v>87.589240093398374</v>
      </c>
      <c r="L23" s="10"/>
    </row>
    <row r="24" spans="1:12" ht="15.75" x14ac:dyDescent="0.25">
      <c r="A24" s="3" t="s">
        <v>8</v>
      </c>
      <c r="B24" s="6" t="s">
        <v>44</v>
      </c>
      <c r="C24" s="51">
        <v>110715.8</v>
      </c>
      <c r="D24" s="51">
        <v>846281.4</v>
      </c>
      <c r="E24" s="62">
        <v>108379.4</v>
      </c>
      <c r="F24" s="67">
        <f t="shared" si="2"/>
        <v>12.806544017155522</v>
      </c>
      <c r="G24" s="17">
        <f t="shared" si="3"/>
        <v>97.889732088825625</v>
      </c>
    </row>
    <row r="25" spans="1:12" ht="15.75" x14ac:dyDescent="0.25">
      <c r="A25" s="3" t="s">
        <v>59</v>
      </c>
      <c r="B25" s="6" t="s">
        <v>45</v>
      </c>
      <c r="C25" s="51">
        <v>479.9</v>
      </c>
      <c r="D25" s="51">
        <v>0</v>
      </c>
      <c r="E25" s="62">
        <v>640</v>
      </c>
      <c r="F25" s="67">
        <v>0</v>
      </c>
      <c r="G25" s="17">
        <f t="shared" si="3"/>
        <v>133.36111689935404</v>
      </c>
    </row>
    <row r="26" spans="1:12" s="23" customFormat="1" ht="15.75" x14ac:dyDescent="0.25">
      <c r="A26" s="21" t="s">
        <v>46</v>
      </c>
      <c r="B26" s="28"/>
      <c r="C26" s="50">
        <v>90027.5</v>
      </c>
      <c r="D26" s="50">
        <v>454016.8</v>
      </c>
      <c r="E26" s="64">
        <v>103640.7</v>
      </c>
      <c r="F26" s="71">
        <f t="shared" si="2"/>
        <v>22.827503299437378</v>
      </c>
      <c r="G26" s="34">
        <f t="shared" si="3"/>
        <v>115.12115742412041</v>
      </c>
    </row>
    <row r="27" spans="1:12" s="31" customFormat="1" ht="16.5" thickBot="1" x14ac:dyDescent="0.3">
      <c r="A27" s="29" t="s">
        <v>9</v>
      </c>
      <c r="B27" s="30"/>
      <c r="C27" s="53">
        <v>698559.2</v>
      </c>
      <c r="D27" s="53">
        <v>2879472.4</v>
      </c>
      <c r="E27" s="65">
        <v>643156.5</v>
      </c>
      <c r="F27" s="72">
        <f t="shared" si="2"/>
        <v>22.335914732157182</v>
      </c>
      <c r="G27" s="70">
        <f t="shared" si="3"/>
        <v>92.069004316312785</v>
      </c>
    </row>
    <row r="28" spans="1:12" ht="17.25" customHeight="1" x14ac:dyDescent="0.25">
      <c r="A28" s="15" t="s">
        <v>10</v>
      </c>
      <c r="B28" s="16" t="s">
        <v>47</v>
      </c>
      <c r="C28" s="54">
        <v>1423270.4</v>
      </c>
      <c r="D28" s="55">
        <v>9728788.6999999993</v>
      </c>
      <c r="E28" s="66">
        <v>885606.6</v>
      </c>
      <c r="F28" s="66">
        <f t="shared" si="2"/>
        <v>9.1029482426728006</v>
      </c>
      <c r="G28" s="18">
        <f t="shared" si="3"/>
        <v>62.223355449533699</v>
      </c>
    </row>
    <row r="29" spans="1:12" s="31" customFormat="1" ht="32.25" customHeight="1" x14ac:dyDescent="0.25">
      <c r="A29" s="32" t="s">
        <v>11</v>
      </c>
      <c r="B29" s="33" t="s">
        <v>48</v>
      </c>
      <c r="C29" s="56">
        <f>SUM(C30:C33)</f>
        <v>1443914.3</v>
      </c>
      <c r="D29" s="56">
        <v>9539657.8000000007</v>
      </c>
      <c r="E29" s="56">
        <f t="shared" ref="D29:E29" si="9">SUM(E30:E33)</f>
        <v>1022912.3999999999</v>
      </c>
      <c r="F29" s="71">
        <f t="shared" si="2"/>
        <v>10.722736826052607</v>
      </c>
      <c r="G29" s="34">
        <f t="shared" si="3"/>
        <v>70.8430133284226</v>
      </c>
    </row>
    <row r="30" spans="1:12" ht="18.75" customHeight="1" x14ac:dyDescent="0.25">
      <c r="A30" s="11" t="s">
        <v>49</v>
      </c>
      <c r="B30" s="12" t="s">
        <v>50</v>
      </c>
      <c r="C30" s="57">
        <v>74667</v>
      </c>
      <c r="D30" s="58">
        <v>704263</v>
      </c>
      <c r="E30" s="67">
        <v>176066.4</v>
      </c>
      <c r="F30" s="67">
        <f t="shared" si="2"/>
        <v>25.000092295065908</v>
      </c>
      <c r="G30" s="17">
        <f t="shared" si="3"/>
        <v>235.80216159749287</v>
      </c>
    </row>
    <row r="31" spans="1:12" ht="30" customHeight="1" x14ac:dyDescent="0.25">
      <c r="A31" s="11" t="s">
        <v>12</v>
      </c>
      <c r="B31" s="12" t="s">
        <v>51</v>
      </c>
      <c r="C31" s="57">
        <v>621967.5</v>
      </c>
      <c r="D31" s="58">
        <v>5186290.5999999996</v>
      </c>
      <c r="E31" s="67">
        <v>157349.20000000001</v>
      </c>
      <c r="F31" s="67">
        <f t="shared" si="2"/>
        <v>3.0339449162374361</v>
      </c>
      <c r="G31" s="17">
        <f t="shared" si="3"/>
        <v>25.298620908648768</v>
      </c>
    </row>
    <row r="32" spans="1:12" ht="15.75" customHeight="1" x14ac:dyDescent="0.25">
      <c r="A32" s="11" t="s">
        <v>52</v>
      </c>
      <c r="B32" s="12" t="s">
        <v>53</v>
      </c>
      <c r="C32" s="57">
        <v>679972.5</v>
      </c>
      <c r="D32" s="58">
        <v>2363825</v>
      </c>
      <c r="E32" s="67">
        <v>604818.1</v>
      </c>
      <c r="F32" s="67">
        <f t="shared" si="2"/>
        <v>25.586416084100978</v>
      </c>
      <c r="G32" s="17">
        <f t="shared" si="3"/>
        <v>88.947435374224696</v>
      </c>
    </row>
    <row r="33" spans="1:7" ht="16.5" thickBot="1" x14ac:dyDescent="0.3">
      <c r="A33" s="35" t="s">
        <v>13</v>
      </c>
      <c r="B33" s="36" t="s">
        <v>54</v>
      </c>
      <c r="C33" s="59">
        <v>67307.3</v>
      </c>
      <c r="D33" s="60">
        <v>1058636.3</v>
      </c>
      <c r="E33" s="68">
        <v>84678.7</v>
      </c>
      <c r="F33" s="68">
        <f t="shared" si="2"/>
        <v>7.9988471961522558</v>
      </c>
      <c r="G33" s="19">
        <f t="shared" si="3"/>
        <v>125.80908757296756</v>
      </c>
    </row>
    <row r="34" spans="1:7" x14ac:dyDescent="0.2">
      <c r="E34" s="7"/>
      <c r="F34" s="7"/>
      <c r="G34" s="7"/>
    </row>
  </sheetData>
  <mergeCells count="6">
    <mergeCell ref="G4:G5"/>
    <mergeCell ref="A2:G2"/>
    <mergeCell ref="A4:A5"/>
    <mergeCell ref="B4:B5"/>
    <mergeCell ref="C4:C5"/>
    <mergeCell ref="D4:F4"/>
  </mergeCells>
  <pageMargins left="0" right="0" top="0.19685039370078741" bottom="0.19685039370078741" header="0" footer="0.11811023622047245"/>
  <pageSetup paperSize="9" scale="80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Lobach IA.</dc:creator>
  <cp:lastModifiedBy>Klimova EV.</cp:lastModifiedBy>
  <cp:lastPrinted>2018-05-29T09:01:15Z</cp:lastPrinted>
  <dcterms:created xsi:type="dcterms:W3CDTF">2016-06-14T14:48:33Z</dcterms:created>
  <dcterms:modified xsi:type="dcterms:W3CDTF">2018-05-29T09:01:46Z</dcterms:modified>
</cp:coreProperties>
</file>